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875" activeTab="0"/>
  </bookViews>
  <sheets>
    <sheet name="SSY Calculator" sheetId="1" r:id="rId1"/>
  </sheets>
  <definedNames>
    <definedName name="_xlnm.Print_Area" localSheetId="0">'SSY Calculator'!$A$1:$H$27</definedName>
  </definedNames>
  <calcPr fullCalcOnLoad="1"/>
</workbook>
</file>

<file path=xl/sharedStrings.xml><?xml version="1.0" encoding="utf-8"?>
<sst xmlns="http://schemas.openxmlformats.org/spreadsheetml/2006/main" count="14" uniqueCount="14">
  <si>
    <t>Select Investment Mode</t>
  </si>
  <si>
    <t>Investment
 During
 the Year</t>
  </si>
  <si>
    <t>Investment
Upto
 the Year</t>
  </si>
  <si>
    <t>Interest 
During
 the Year</t>
  </si>
  <si>
    <t>Interest 
Upto
the Year</t>
  </si>
  <si>
    <t>Retun on
 Investment
%</t>
  </si>
  <si>
    <t xml:space="preserve">Closing
Balance
</t>
  </si>
  <si>
    <t>Rate of
Interest
% p. a.</t>
  </si>
  <si>
    <t>SSY Calculator 2020 by Karvitt.com</t>
  </si>
  <si>
    <t>Features :
1. Investment Modes - Fixed Monthly and Fixed Yearly
2. Calculates Interest Amount, Maturity Value and Rate of Return on Investment</t>
  </si>
  <si>
    <t>Fixed Yearly</t>
  </si>
  <si>
    <t>Fixed Monthly</t>
  </si>
  <si>
    <t xml:space="preserve">Fin.
Year
</t>
  </si>
  <si>
    <t>Use Online Detailed SSY Calculator with More functions and feaures</t>
  </si>
</sst>
</file>

<file path=xl/styles.xml><?xml version="1.0" encoding="utf-8"?>
<styleSheet xmlns="http://schemas.openxmlformats.org/spreadsheetml/2006/main">
  <numFmts count="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b/>
      <u val="single"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 indent="1"/>
      <protection hidden="1"/>
    </xf>
    <xf numFmtId="17" fontId="0" fillId="2" borderId="0" xfId="0" applyNumberFormat="1" applyFill="1" applyAlignment="1" applyProtection="1">
      <alignment horizontal="left" vertical="center" inden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7" fontId="1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inden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 wrapText="1" inden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7" fillId="0" borderId="2" xfId="20" applyFont="1" applyBorder="1" applyAlignment="1" applyProtection="1">
      <alignment horizontal="center" vertical="center" wrapText="1"/>
      <protection hidden="1"/>
    </xf>
    <xf numFmtId="0" fontId="7" fillId="0" borderId="3" xfId="20" applyFont="1" applyBorder="1" applyAlignment="1" applyProtection="1">
      <alignment horizontal="center" vertical="center" wrapText="1"/>
      <protection hidden="1"/>
    </xf>
    <xf numFmtId="0" fontId="7" fillId="0" borderId="4" xfId="20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rvitt.com/banking/ppf/ssy-calculator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2"/>
  <sheetViews>
    <sheetView tabSelected="1" workbookViewId="0" topLeftCell="A1">
      <pane xSplit="8" topLeftCell="I1" activePane="topRight" state="frozen"/>
      <selection pane="topLeft" activeCell="A1" sqref="A1"/>
      <selection pane="topRight" activeCell="W1" sqref="W1"/>
    </sheetView>
  </sheetViews>
  <sheetFormatPr defaultColWidth="9.140625" defaultRowHeight="12.75"/>
  <cols>
    <col min="1" max="1" width="7.00390625" style="1" customWidth="1"/>
    <col min="2" max="8" width="13.7109375" style="1" customWidth="1"/>
    <col min="9" max="97" width="9.140625" style="3" customWidth="1"/>
    <col min="98" max="16384" width="9.140625" style="1" customWidth="1"/>
  </cols>
  <sheetData>
    <row r="1" spans="1:23" ht="23.25">
      <c r="A1" s="14" t="s">
        <v>8</v>
      </c>
      <c r="B1" s="14"/>
      <c r="C1" s="14"/>
      <c r="D1" s="14"/>
      <c r="E1" s="14"/>
      <c r="F1" s="14"/>
      <c r="G1" s="14"/>
      <c r="H1" s="14"/>
      <c r="V1" s="4"/>
      <c r="W1" s="7">
        <v>1</v>
      </c>
    </row>
    <row r="2" spans="1:22" ht="54" customHeight="1">
      <c r="A2" s="15" t="s">
        <v>9</v>
      </c>
      <c r="B2" s="15"/>
      <c r="C2" s="15"/>
      <c r="D2" s="15"/>
      <c r="E2" s="15"/>
      <c r="F2" s="15"/>
      <c r="G2" s="15"/>
      <c r="H2" s="15"/>
      <c r="V2" s="4"/>
    </row>
    <row r="3" spans="1:22" ht="23.25" customHeight="1">
      <c r="A3" s="17" t="s">
        <v>13</v>
      </c>
      <c r="B3" s="18"/>
      <c r="C3" s="18"/>
      <c r="D3" s="18"/>
      <c r="E3" s="18"/>
      <c r="F3" s="18"/>
      <c r="G3" s="18"/>
      <c r="H3" s="19"/>
      <c r="V3" s="4"/>
    </row>
    <row r="4" spans="1:22" ht="24.75" customHeight="1">
      <c r="A4" s="13" t="s">
        <v>0</v>
      </c>
      <c r="B4" s="13"/>
      <c r="C4" s="13"/>
      <c r="D4" s="13"/>
      <c r="E4" s="16" t="s">
        <v>10</v>
      </c>
      <c r="F4" s="16"/>
      <c r="G4" s="16" t="s">
        <v>11</v>
      </c>
      <c r="H4" s="16"/>
      <c r="V4" s="4"/>
    </row>
    <row r="5" spans="1:22" ht="24.75" customHeight="1">
      <c r="A5" s="13" t="str">
        <f>IF(W1=2,"Yearly Investment ( Max. Rs. 1,50,000 )","Monthly Investment ( Max. Rs. 12,500 )")</f>
        <v>Monthly Investment ( Max. Rs. 12,500 )</v>
      </c>
      <c r="B5" s="13"/>
      <c r="C5" s="13"/>
      <c r="D5" s="13"/>
      <c r="E5" s="13"/>
      <c r="F5" s="13"/>
      <c r="G5" s="12">
        <v>100000</v>
      </c>
      <c r="H5" s="12"/>
      <c r="V5" s="4"/>
    </row>
    <row r="6" spans="1:97" s="2" customFormat="1" ht="56.25" customHeight="1">
      <c r="A6" s="8" t="s">
        <v>12</v>
      </c>
      <c r="B6" s="8" t="s">
        <v>7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6</v>
      </c>
      <c r="H6" s="8" t="s">
        <v>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22" ht="24.75" customHeight="1">
      <c r="A7" s="9">
        <v>1</v>
      </c>
      <c r="B7" s="9">
        <v>7.6</v>
      </c>
      <c r="C7" s="9">
        <f>IF(W1=1,G5,G5*12)</f>
        <v>100000</v>
      </c>
      <c r="D7" s="9">
        <f>C7</f>
        <v>100000</v>
      </c>
      <c r="E7" s="10">
        <f>IF(W1=1,C7*B7/100,C7*6.5*(B7/1200))</f>
        <v>7600</v>
      </c>
      <c r="F7" s="10">
        <f>E7</f>
        <v>7600</v>
      </c>
      <c r="G7" s="10">
        <f>IF(W1=1,C7+E7,C7+E7)</f>
        <v>107600</v>
      </c>
      <c r="H7" s="11">
        <f>F7*100/D7</f>
        <v>7.6</v>
      </c>
      <c r="V7" s="4"/>
    </row>
    <row r="8" spans="1:22" ht="24.75" customHeight="1">
      <c r="A8" s="9">
        <v>2</v>
      </c>
      <c r="B8" s="9">
        <v>7.6</v>
      </c>
      <c r="C8" s="9">
        <f>C7</f>
        <v>100000</v>
      </c>
      <c r="D8" s="9">
        <f>D7+C8</f>
        <v>200000</v>
      </c>
      <c r="E8" s="10">
        <f>IF(W1=1,(G7+C8)*B8/100,(G7*B8/100+C8*6.5*B8/1200))</f>
        <v>15777.6</v>
      </c>
      <c r="F8" s="10">
        <f>F7+E8</f>
        <v>23377.6</v>
      </c>
      <c r="G8" s="10">
        <f aca="true" t="shared" si="0" ref="G8:G19">G7+C8+E8</f>
        <v>223377.6</v>
      </c>
      <c r="H8" s="11">
        <f aca="true" t="shared" si="1" ref="H8:H27">F8*100/D8</f>
        <v>11.6888</v>
      </c>
      <c r="V8" s="4"/>
    </row>
    <row r="9" spans="1:22" ht="24.75" customHeight="1">
      <c r="A9" s="9">
        <v>3</v>
      </c>
      <c r="B9" s="9">
        <v>7.6</v>
      </c>
      <c r="C9" s="9">
        <f aca="true" t="shared" si="2" ref="C9:C27">C8</f>
        <v>100000</v>
      </c>
      <c r="D9" s="9">
        <f aca="true" t="shared" si="3" ref="D9:D27">D8+C9</f>
        <v>300000</v>
      </c>
      <c r="E9" s="10">
        <f>IF(W1=1,(G8+C9)*B9/100,(G8*B9/100+C9*6.5*B9/1200))</f>
        <v>24576.6976</v>
      </c>
      <c r="F9" s="10">
        <f aca="true" t="shared" si="4" ref="F9:F27">F8+E9</f>
        <v>47954.2976</v>
      </c>
      <c r="G9" s="10">
        <f t="shared" si="0"/>
        <v>347954.2976</v>
      </c>
      <c r="H9" s="11">
        <f t="shared" si="1"/>
        <v>15.984765866666667</v>
      </c>
      <c r="V9" s="4"/>
    </row>
    <row r="10" spans="1:22" ht="24.75" customHeight="1">
      <c r="A10" s="9">
        <v>4</v>
      </c>
      <c r="B10" s="9">
        <v>7.6</v>
      </c>
      <c r="C10" s="9">
        <f t="shared" si="2"/>
        <v>100000</v>
      </c>
      <c r="D10" s="9">
        <f t="shared" si="3"/>
        <v>400000</v>
      </c>
      <c r="E10" s="10">
        <f>IF(W1=1,(G9+C10)*B10/100,(G9*B10/100+C10*6.5*B10/1200))</f>
        <v>34044.52661759999</v>
      </c>
      <c r="F10" s="10">
        <f t="shared" si="4"/>
        <v>81998.82421759999</v>
      </c>
      <c r="G10" s="10">
        <f t="shared" si="0"/>
        <v>481998.8242176</v>
      </c>
      <c r="H10" s="11">
        <f t="shared" si="1"/>
        <v>20.499706054399997</v>
      </c>
      <c r="V10" s="4"/>
    </row>
    <row r="11" spans="1:22" ht="24.75" customHeight="1">
      <c r="A11" s="9">
        <v>5</v>
      </c>
      <c r="B11" s="9">
        <v>7.6</v>
      </c>
      <c r="C11" s="9">
        <f t="shared" si="2"/>
        <v>100000</v>
      </c>
      <c r="D11" s="9">
        <f t="shared" si="3"/>
        <v>500000</v>
      </c>
      <c r="E11" s="10">
        <f>IF(W1=1,(G10+C11)*B11/100,(G10*B11/100+C11*6.5*B11/1200))</f>
        <v>44231.9106405376</v>
      </c>
      <c r="F11" s="10">
        <f t="shared" si="4"/>
        <v>126230.73485813758</v>
      </c>
      <c r="G11" s="10">
        <f t="shared" si="0"/>
        <v>626230.7348581377</v>
      </c>
      <c r="H11" s="11">
        <f t="shared" si="1"/>
        <v>25.246146971627518</v>
      </c>
      <c r="V11" s="4"/>
    </row>
    <row r="12" spans="1:8" ht="24.75" customHeight="1">
      <c r="A12" s="9">
        <v>6</v>
      </c>
      <c r="B12" s="9">
        <v>7.6</v>
      </c>
      <c r="C12" s="9">
        <f t="shared" si="2"/>
        <v>100000</v>
      </c>
      <c r="D12" s="9">
        <f t="shared" si="3"/>
        <v>600000</v>
      </c>
      <c r="E12" s="10">
        <f>IF(W1=1,(G11+C12)*B12/100,(G11*B12/100+C12*6.5*B12/1200))</f>
        <v>55193.53584921846</v>
      </c>
      <c r="F12" s="10">
        <f t="shared" si="4"/>
        <v>181424.27070735605</v>
      </c>
      <c r="G12" s="10">
        <f t="shared" si="0"/>
        <v>781424.2707073562</v>
      </c>
      <c r="H12" s="11">
        <f t="shared" si="1"/>
        <v>30.237378451226007</v>
      </c>
    </row>
    <row r="13" spans="1:8" ht="24.75" customHeight="1">
      <c r="A13" s="9">
        <v>7</v>
      </c>
      <c r="B13" s="9">
        <v>7.6</v>
      </c>
      <c r="C13" s="9">
        <f t="shared" si="2"/>
        <v>100000</v>
      </c>
      <c r="D13" s="9">
        <f t="shared" si="3"/>
        <v>700000</v>
      </c>
      <c r="E13" s="10">
        <f>IF(W1=1,(G12+C13)*B13/100,(G12*B13/100+C13*6.5*B13/1200))</f>
        <v>66988.24457375906</v>
      </c>
      <c r="F13" s="10">
        <f t="shared" si="4"/>
        <v>248412.5152811151</v>
      </c>
      <c r="G13" s="10">
        <f t="shared" si="0"/>
        <v>948412.5152811152</v>
      </c>
      <c r="H13" s="11">
        <f t="shared" si="1"/>
        <v>35.487502183016446</v>
      </c>
    </row>
    <row r="14" spans="1:8" ht="24.75" customHeight="1">
      <c r="A14" s="9">
        <v>8</v>
      </c>
      <c r="B14" s="9">
        <v>7.6</v>
      </c>
      <c r="C14" s="9">
        <f t="shared" si="2"/>
        <v>100000</v>
      </c>
      <c r="D14" s="9">
        <f t="shared" si="3"/>
        <v>800000</v>
      </c>
      <c r="E14" s="10">
        <f>IF(W1=1,(G13+C14)*B14/100,(G13*B14/100+C14*6.5*B14/1200))</f>
        <v>79679.35116136476</v>
      </c>
      <c r="F14" s="10">
        <f t="shared" si="4"/>
        <v>328091.8664424799</v>
      </c>
      <c r="G14" s="10">
        <f t="shared" si="0"/>
        <v>1128091.86644248</v>
      </c>
      <c r="H14" s="11">
        <f t="shared" si="1"/>
        <v>41.01148330530999</v>
      </c>
    </row>
    <row r="15" spans="1:8" ht="24.75" customHeight="1">
      <c r="A15" s="9">
        <v>9</v>
      </c>
      <c r="B15" s="9">
        <v>7.6</v>
      </c>
      <c r="C15" s="9">
        <f t="shared" si="2"/>
        <v>100000</v>
      </c>
      <c r="D15" s="9">
        <f t="shared" si="3"/>
        <v>900000</v>
      </c>
      <c r="E15" s="10">
        <f>IF(W1=1,(G14+C15)*B15/100,(G14*B15/100+C15*6.5*B15/1200))</f>
        <v>93334.98184962846</v>
      </c>
      <c r="F15" s="10">
        <f t="shared" si="4"/>
        <v>421426.84829210833</v>
      </c>
      <c r="G15" s="10">
        <f t="shared" si="0"/>
        <v>1321426.8482921084</v>
      </c>
      <c r="H15" s="11">
        <f t="shared" si="1"/>
        <v>46.82520536578981</v>
      </c>
    </row>
    <row r="16" spans="1:8" ht="24.75" customHeight="1">
      <c r="A16" s="9">
        <v>10</v>
      </c>
      <c r="B16" s="9">
        <v>7.6</v>
      </c>
      <c r="C16" s="9">
        <f t="shared" si="2"/>
        <v>100000</v>
      </c>
      <c r="D16" s="9">
        <f t="shared" si="3"/>
        <v>1000000</v>
      </c>
      <c r="E16" s="10">
        <f>IF(W1=1,(G15+C16)*B16/100,(G15*B16/100+C16*6.5*B16/1200))</f>
        <v>108028.44047020024</v>
      </c>
      <c r="F16" s="10">
        <f t="shared" si="4"/>
        <v>529455.2887623085</v>
      </c>
      <c r="G16" s="10">
        <f t="shared" si="0"/>
        <v>1529455.2887623087</v>
      </c>
      <c r="H16" s="11">
        <f t="shared" si="1"/>
        <v>52.94552887623085</v>
      </c>
    </row>
    <row r="17" spans="1:8" ht="24.75" customHeight="1">
      <c r="A17" s="9">
        <v>11</v>
      </c>
      <c r="B17" s="9">
        <v>7.6</v>
      </c>
      <c r="C17" s="9">
        <f t="shared" si="2"/>
        <v>100000</v>
      </c>
      <c r="D17" s="9">
        <f t="shared" si="3"/>
        <v>1100000</v>
      </c>
      <c r="E17" s="10">
        <f>IF(W1=1,(G16+C17)*B17/100,(G16*B17/100+C17*6.5*B17/1200))</f>
        <v>123838.60194593546</v>
      </c>
      <c r="F17" s="10">
        <f t="shared" si="4"/>
        <v>653293.8907082439</v>
      </c>
      <c r="G17" s="10">
        <f t="shared" si="0"/>
        <v>1753293.8907082442</v>
      </c>
      <c r="H17" s="11">
        <f t="shared" si="1"/>
        <v>59.39035370074945</v>
      </c>
    </row>
    <row r="18" spans="1:8" ht="24.75" customHeight="1">
      <c r="A18" s="9">
        <v>12</v>
      </c>
      <c r="B18" s="9">
        <v>7.6</v>
      </c>
      <c r="C18" s="9">
        <f t="shared" si="2"/>
        <v>100000</v>
      </c>
      <c r="D18" s="9">
        <f t="shared" si="3"/>
        <v>1200000</v>
      </c>
      <c r="E18" s="10">
        <f>IF(W1=1,(G17+C18)*B18/100,(G17*B18/100+C18*6.5*B18/1200))</f>
        <v>140850.33569382655</v>
      </c>
      <c r="F18" s="10">
        <f t="shared" si="4"/>
        <v>794144.2264020705</v>
      </c>
      <c r="G18" s="10">
        <f t="shared" si="0"/>
        <v>1994144.2264020708</v>
      </c>
      <c r="H18" s="11">
        <f t="shared" si="1"/>
        <v>66.17868553350587</v>
      </c>
    </row>
    <row r="19" spans="1:8" ht="24.75" customHeight="1">
      <c r="A19" s="9">
        <v>13</v>
      </c>
      <c r="B19" s="9">
        <v>7.6</v>
      </c>
      <c r="C19" s="9">
        <f t="shared" si="2"/>
        <v>100000</v>
      </c>
      <c r="D19" s="9">
        <f t="shared" si="3"/>
        <v>1300000</v>
      </c>
      <c r="E19" s="10">
        <f>IF(W1=1,(G18+C19)*B19/100,(G18*B19/100+C19*6.5*B19/1200))</f>
        <v>159154.96120655737</v>
      </c>
      <c r="F19" s="10">
        <f t="shared" si="4"/>
        <v>953299.1876086278</v>
      </c>
      <c r="G19" s="10">
        <f t="shared" si="0"/>
        <v>2253299.187608628</v>
      </c>
      <c r="H19" s="11">
        <f t="shared" si="1"/>
        <v>73.33070673912522</v>
      </c>
    </row>
    <row r="20" spans="1:8" ht="24.75" customHeight="1">
      <c r="A20" s="9">
        <v>14</v>
      </c>
      <c r="B20" s="9">
        <v>7.6</v>
      </c>
      <c r="C20" s="9">
        <f t="shared" si="2"/>
        <v>100000</v>
      </c>
      <c r="D20" s="9">
        <f t="shared" si="3"/>
        <v>1400000</v>
      </c>
      <c r="E20" s="10">
        <f>IF(W1=1,(G19+C20)*B20/100,(G19*B20/100+C20*6.5*B20/1200))</f>
        <v>178850.73825825573</v>
      </c>
      <c r="F20" s="10">
        <f t="shared" si="4"/>
        <v>1132149.9258668835</v>
      </c>
      <c r="G20" s="10">
        <f>G19+C20+E20</f>
        <v>2532149.9258668837</v>
      </c>
      <c r="H20" s="11">
        <f>F20*100/D20</f>
        <v>80.86785184763454</v>
      </c>
    </row>
    <row r="21" spans="1:8" ht="24.75" customHeight="1">
      <c r="A21" s="9">
        <v>15</v>
      </c>
      <c r="B21" s="9">
        <v>7.6</v>
      </c>
      <c r="C21" s="9">
        <v>0</v>
      </c>
      <c r="D21" s="9">
        <f t="shared" si="3"/>
        <v>1400000</v>
      </c>
      <c r="E21" s="10">
        <f>IF(W2=1,(G20+C21)*B21/100,(G20*B21/100+C21*6.5*B21/1200))</f>
        <v>192443.39436588317</v>
      </c>
      <c r="F21" s="10">
        <f t="shared" si="4"/>
        <v>1324593.3202327667</v>
      </c>
      <c r="G21" s="10">
        <f>G20+C21+E21</f>
        <v>2724593.3202327667</v>
      </c>
      <c r="H21" s="11">
        <f t="shared" si="1"/>
        <v>94.61380858805477</v>
      </c>
    </row>
    <row r="22" spans="1:8" ht="24.75" customHeight="1">
      <c r="A22" s="9">
        <v>16</v>
      </c>
      <c r="B22" s="9">
        <v>7.6</v>
      </c>
      <c r="C22" s="9">
        <f t="shared" si="2"/>
        <v>0</v>
      </c>
      <c r="D22" s="9">
        <f t="shared" si="3"/>
        <v>1400000</v>
      </c>
      <c r="E22" s="10">
        <f aca="true" t="shared" si="5" ref="E22:E27">IF(W4=1,(G21+C22)*B22/100,(G21*B22/100+C22*6.5*B22/1200))</f>
        <v>207069.09233769026</v>
      </c>
      <c r="F22" s="10">
        <f t="shared" si="4"/>
        <v>1531662.412570457</v>
      </c>
      <c r="G22" s="10">
        <f aca="true" t="shared" si="6" ref="G22:G27">G21+C22+E22</f>
        <v>2931662.412570457</v>
      </c>
      <c r="H22" s="11">
        <f t="shared" si="1"/>
        <v>109.40445804074692</v>
      </c>
    </row>
    <row r="23" spans="1:8" ht="24.75" customHeight="1">
      <c r="A23" s="9">
        <v>17</v>
      </c>
      <c r="B23" s="9">
        <v>7.6</v>
      </c>
      <c r="C23" s="9">
        <f>C22</f>
        <v>0</v>
      </c>
      <c r="D23" s="9">
        <f>D22+C23</f>
        <v>1400000</v>
      </c>
      <c r="E23" s="10">
        <f t="shared" si="5"/>
        <v>222806.3433553547</v>
      </c>
      <c r="F23" s="10">
        <f t="shared" si="4"/>
        <v>1754468.7559258116</v>
      </c>
      <c r="G23" s="10">
        <f t="shared" si="6"/>
        <v>3154468.755925812</v>
      </c>
      <c r="H23" s="11">
        <f t="shared" si="1"/>
        <v>125.31919685184369</v>
      </c>
    </row>
    <row r="24" spans="1:8" ht="24.75" customHeight="1">
      <c r="A24" s="9">
        <v>18</v>
      </c>
      <c r="B24" s="9">
        <v>7.6</v>
      </c>
      <c r="C24" s="9">
        <f t="shared" si="2"/>
        <v>0</v>
      </c>
      <c r="D24" s="9">
        <f t="shared" si="3"/>
        <v>1400000</v>
      </c>
      <c r="E24" s="10">
        <f t="shared" si="5"/>
        <v>239739.62545036167</v>
      </c>
      <c r="F24" s="10">
        <f t="shared" si="4"/>
        <v>1994208.3813761733</v>
      </c>
      <c r="G24" s="10">
        <f t="shared" si="6"/>
        <v>3394208.3813761733</v>
      </c>
      <c r="H24" s="11">
        <f t="shared" si="1"/>
        <v>142.44345581258384</v>
      </c>
    </row>
    <row r="25" spans="1:8" ht="24.75" customHeight="1">
      <c r="A25" s="9">
        <v>19</v>
      </c>
      <c r="B25" s="9">
        <v>7.6</v>
      </c>
      <c r="C25" s="9">
        <f t="shared" si="2"/>
        <v>0</v>
      </c>
      <c r="D25" s="9">
        <f t="shared" si="3"/>
        <v>1400000</v>
      </c>
      <c r="E25" s="10">
        <f t="shared" si="5"/>
        <v>257959.83698458917</v>
      </c>
      <c r="F25" s="10">
        <f t="shared" si="4"/>
        <v>2252168.2183607626</v>
      </c>
      <c r="G25" s="10">
        <f t="shared" si="6"/>
        <v>3652168.2183607626</v>
      </c>
      <c r="H25" s="11">
        <f t="shared" si="1"/>
        <v>160.86915845434018</v>
      </c>
    </row>
    <row r="26" spans="1:8" ht="24.75" customHeight="1">
      <c r="A26" s="9">
        <v>20</v>
      </c>
      <c r="B26" s="9">
        <v>7.6</v>
      </c>
      <c r="C26" s="9">
        <f t="shared" si="2"/>
        <v>0</v>
      </c>
      <c r="D26" s="9">
        <f t="shared" si="3"/>
        <v>1400000</v>
      </c>
      <c r="E26" s="10">
        <f t="shared" si="5"/>
        <v>277564.78459541796</v>
      </c>
      <c r="F26" s="10">
        <f t="shared" si="4"/>
        <v>2529733.0029561804</v>
      </c>
      <c r="G26" s="10">
        <f t="shared" si="6"/>
        <v>3929733.0029561804</v>
      </c>
      <c r="H26" s="11">
        <f t="shared" si="1"/>
        <v>180.69521449687002</v>
      </c>
    </row>
    <row r="27" spans="1:8" ht="24.75" customHeight="1">
      <c r="A27" s="9">
        <v>21</v>
      </c>
      <c r="B27" s="9">
        <v>7.6</v>
      </c>
      <c r="C27" s="9">
        <f t="shared" si="2"/>
        <v>0</v>
      </c>
      <c r="D27" s="9">
        <f t="shared" si="3"/>
        <v>1400000</v>
      </c>
      <c r="E27" s="10">
        <f t="shared" si="5"/>
        <v>298659.7082246697</v>
      </c>
      <c r="F27" s="10">
        <f t="shared" si="4"/>
        <v>2828392.71118085</v>
      </c>
      <c r="G27" s="10">
        <f t="shared" si="6"/>
        <v>4228392.71118085</v>
      </c>
      <c r="H27" s="11">
        <f t="shared" si="1"/>
        <v>202.0280507986321</v>
      </c>
    </row>
    <row r="28" spans="1:8" ht="24.75" customHeight="1">
      <c r="A28" s="3"/>
      <c r="B28" s="3"/>
      <c r="C28" s="3"/>
      <c r="D28" s="3"/>
      <c r="E28" s="3"/>
      <c r="F28" s="3"/>
      <c r="G28" s="3"/>
      <c r="H28" s="3"/>
    </row>
    <row r="29" spans="1:8" ht="24.75" customHeight="1">
      <c r="A29" s="3"/>
      <c r="B29" s="3"/>
      <c r="C29" s="3"/>
      <c r="D29" s="3"/>
      <c r="E29" s="3"/>
      <c r="F29" s="3"/>
      <c r="G29" s="3"/>
      <c r="H29" s="3"/>
    </row>
    <row r="30" spans="1:8" ht="24.75" customHeight="1">
      <c r="A30" s="3"/>
      <c r="B30" s="3"/>
      <c r="C30" s="3"/>
      <c r="D30" s="3"/>
      <c r="E30" s="3"/>
      <c r="F30" s="3"/>
      <c r="G30" s="3"/>
      <c r="H30" s="3"/>
    </row>
    <row r="31" spans="1:8" ht="24.75" customHeight="1">
      <c r="A31" s="3"/>
      <c r="B31" s="3"/>
      <c r="C31" s="3"/>
      <c r="D31" s="3"/>
      <c r="E31" s="3"/>
      <c r="F31" s="3"/>
      <c r="G31" s="3"/>
      <c r="H31" s="3"/>
    </row>
    <row r="32" spans="1:8" ht="24.75" customHeight="1">
      <c r="A32" s="3"/>
      <c r="B32" s="3"/>
      <c r="C32" s="3"/>
      <c r="D32" s="3"/>
      <c r="E32" s="3"/>
      <c r="F32" s="3"/>
      <c r="G32" s="3"/>
      <c r="H32" s="3"/>
    </row>
    <row r="33" s="3" customFormat="1" ht="24.75" customHeight="1"/>
    <row r="34" s="3" customFormat="1" ht="24.75" customHeight="1"/>
    <row r="35" s="3" customFormat="1" ht="24.75" customHeight="1"/>
    <row r="36" s="3" customFormat="1" ht="24.75" customHeight="1"/>
    <row r="37" s="3" customFormat="1" ht="24.75" customHeight="1"/>
    <row r="38" s="3" customFormat="1" ht="24.75" customHeight="1"/>
    <row r="39" s="3" customFormat="1" ht="24.75" customHeight="1"/>
    <row r="40" s="3" customFormat="1" ht="24.75" customHeight="1"/>
    <row r="41" s="3" customFormat="1" ht="24.75" customHeight="1"/>
    <row r="42" s="3" customFormat="1" ht="24.75" customHeight="1"/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  <row r="73" s="3" customFormat="1" ht="24.75" customHeight="1"/>
    <row r="74" s="3" customFormat="1" ht="24.75" customHeight="1"/>
    <row r="75" s="3" customFormat="1" ht="24.75" customHeight="1"/>
    <row r="76" s="3" customFormat="1" ht="24.75" customHeight="1"/>
    <row r="77" s="3" customFormat="1" ht="24.75" customHeight="1"/>
    <row r="78" s="3" customFormat="1" ht="24.75" customHeight="1"/>
    <row r="79" s="3" customFormat="1" ht="24.75" customHeight="1"/>
    <row r="80" s="3" customFormat="1" ht="24.75" customHeight="1"/>
    <row r="81" s="3" customFormat="1" ht="24.75" customHeight="1"/>
    <row r="82" s="3" customFormat="1" ht="24.75" customHeight="1"/>
    <row r="83" s="3" customFormat="1" ht="24.75" customHeight="1"/>
    <row r="84" s="3" customFormat="1" ht="24.75" customHeight="1"/>
    <row r="85" s="3" customFormat="1" ht="24.75" customHeight="1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</sheetData>
  <sheetProtection password="C789" sheet="1" objects="1" scenarios="1"/>
  <mergeCells count="8">
    <mergeCell ref="G5:H5"/>
    <mergeCell ref="A5:F5"/>
    <mergeCell ref="A1:H1"/>
    <mergeCell ref="A2:H2"/>
    <mergeCell ref="E4:F4"/>
    <mergeCell ref="G4:H4"/>
    <mergeCell ref="A4:D4"/>
    <mergeCell ref="A3:H3"/>
  </mergeCells>
  <hyperlinks>
    <hyperlink ref="A3:H3" r:id="rId1" display="Use Online Detailed SSY Calculator with More functions and feaures"/>
  </hyperlinks>
  <printOptions horizontalCentered="1"/>
  <pageMargins left="0.11811023622047245" right="0.11811023622047245" top="0.1968503937007874" bottom="0.1968503937007874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2020-12-24T13:29:03Z</cp:lastPrinted>
  <dcterms:created xsi:type="dcterms:W3CDTF">2020-12-23T11:42:01Z</dcterms:created>
  <dcterms:modified xsi:type="dcterms:W3CDTF">2020-12-26T12:33:49Z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